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"/>
  </bookViews>
  <sheets>
    <sheet name="Выкатной" sheetId="1" state="hidden" r:id="rId1"/>
    <sheet name="АСП" sheetId="2" r:id="rId2"/>
  </sheets>
  <definedNames/>
  <calcPr fullCalcOnLoad="1"/>
</workbook>
</file>

<file path=xl/sharedStrings.xml><?xml version="1.0" encoding="utf-8"?>
<sst xmlns="http://schemas.openxmlformats.org/spreadsheetml/2006/main" count="244" uniqueCount="151">
  <si>
    <t>Справочно доходы</t>
  </si>
  <si>
    <t xml:space="preserve">к  решению Совета депутатов </t>
  </si>
  <si>
    <t>сельского поселения Выкатной</t>
  </si>
  <si>
    <t>от 00.00.2018 №000</t>
  </si>
  <si>
    <t xml:space="preserve"> </t>
  </si>
  <si>
    <t>ДОХОДЫ</t>
  </si>
  <si>
    <t xml:space="preserve"> бюджета сельского поселения Выкатной</t>
  </si>
  <si>
    <t>на 2019-2021годы</t>
  </si>
  <si>
    <t>тыс.руб.</t>
  </si>
  <si>
    <t>Код бюджетной кассификации РФ</t>
  </si>
  <si>
    <t>Наименование доходов</t>
  </si>
  <si>
    <t xml:space="preserve">Сумма  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</si>
  <si>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</si>
  <si>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</si>
  <si>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</si>
  <si>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</si>
  <si>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</si>
  <si>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</si>
  <si>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</si>
  <si>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</si>
  <si>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</si>
  <si>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</si>
  <si>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</si>
  <si>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</si>
  <si>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</si>
  <si>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</si>
  <si>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</si>
  <si>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 физических лиц</t>
  </si>
  <si>
    <t xml:space="preserve">182 1 06 01030 10 0000 110 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</si>
  <si>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</si>
  <si>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 xml:space="preserve">182 1 06 06000 00 0000 110 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</si>
  <si>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</si>
  <si>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</si>
  <si>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</si>
  <si>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</si>
  <si>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</si>
  <si>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</si>
  <si>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ПОШЛИНА, СБОРЫ</t>
  </si>
  <si>
    <t>650 1 08 04020 01 1000 110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</si>
  <si>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</si>
  <si>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</si>
  <si>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</si>
  <si>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</si>
  <si>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</si>
  <si>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</si>
  <si>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</si>
  <si>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</si>
  <si>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</si>
  <si>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</si>
  <si>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</si>
  <si>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650 1 11 05025 10 0000 123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</si>
  <si>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</si>
  <si>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</si>
  <si>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</si>
  <si>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650 1 11 09045 10 0000 121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</si>
  <si>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муниципальных,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</si>
  <si>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</si>
  <si>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ПРОЧИЕ ДОХОДЫ ОТ ОКАЗАНИЯ ПЛАТНЫХ УСЛУГ, КОМПЕНСАЦИИ ЗАТРАТ ГОСУДАРСТВА</t>
  </si>
  <si>
    <t>650 1 13 01995 10 0000 131</t>
  </si>
  <si>
    <t xml:space="preserve">Прочие доходы  от оказания платных услуг (работ) получателями средств бюджетов сельских поселений </t>
  </si>
  <si>
    <t>650 1 13 02995 10 0000 134</t>
  </si>
  <si>
    <t>Прочие доходы от компенсации затрат бюджетов сельских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</si>
  <si>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</si>
  <si>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</si>
  <si>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</si>
  <si>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реализации имущества, находящегося в государственной и муниципальной собственности</t>
  </si>
  <si>
    <t>650 1 14 06013 10 0000 430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</si>
  <si>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</si>
  <si>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</si>
  <si>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</si>
  <si>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</si>
  <si>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</si>
  <si>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</si>
  <si>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</si>
  <si>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</si>
  <si>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</si>
  <si>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</si>
  <si>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</si>
  <si>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650 2 02 15000 00 0000 150</t>
  </si>
  <si>
    <t>ДОТАЦИИ бюджетам субъектов Российской Федерации и муниципальных образований</t>
  </si>
  <si>
    <t>650 2 02 15001 10 0000 151</t>
  </si>
  <si>
    <t xml:space="preserve">Дотации бюджетам сельских поселений на выравнивание бюджетной обеспеченности </t>
  </si>
  <si>
    <t>650 2 02 02000 00 0000 150</t>
  </si>
  <si>
    <r>
      <rPr>
        <b/>
        <sz val="14"/>
        <rFont val="Times New Roman"/>
        <family val="1"/>
      </rPr>
      <t xml:space="preserve">СУБСИДИИ </t>
    </r>
    <r>
      <rPr>
        <sz val="14"/>
        <rFont val="Times New Roman"/>
        <family val="1"/>
      </rPr>
      <t>от других бюджетов бюджетной системы РФ</t>
    </r>
  </si>
  <si>
    <t>650 2 02 03000 00 0000 150</t>
  </si>
  <si>
    <r>
      <rPr>
        <b/>
        <sz val="14"/>
        <rFont val="Times New Roman"/>
        <family val="1"/>
      </rPr>
      <t xml:space="preserve">СУБВЕНЦИИ </t>
    </r>
    <r>
      <rPr>
        <sz val="14"/>
        <rFont val="Times New Roman"/>
        <family val="1"/>
      </rPr>
      <t>от других бюджетов бюджетной системы РФ</t>
    </r>
  </si>
  <si>
    <t>650 2 02 30024 10 0000 151</t>
  </si>
  <si>
    <t>Субвенции бюджетам сельских поселений на выполнение передаваемых полномочий субъектов Российской Федерации</t>
  </si>
  <si>
    <t>650 2 02 35930 10 0000 151</t>
  </si>
  <si>
    <t>Субвенции бюджетам сельских поселений на  государственную регистрацию актов гражданского состояния</t>
  </si>
  <si>
    <t>650 2 02 35118 10 0000 151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</si>
  <si>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</si>
  <si>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650 2 02 40000 00 0000 150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</si>
  <si>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</si>
  <si>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</si>
  <si>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</si>
  <si>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020 2 02 04012 10 0000151</t>
  </si>
  <si>
    <t>Средства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</si>
  <si>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650 2 02 40014 10 0000151</t>
  </si>
  <si>
    <t xml:space="preserve"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соотвествии с заключенными соглашениями </t>
  </si>
  <si>
    <t>650 2 02 49999 10 0000151</t>
  </si>
  <si>
    <t>Прочие межбюджетные трансферты передаваемые бюджетам сельских поселений</t>
  </si>
  <si>
    <t>650 2 07 00000 00 0000 150</t>
  </si>
  <si>
    <t>ПРОЧИЕ БЕЗВОЗМЕЗДНЫЕ ПОСТУПЛЕНИЯ</t>
  </si>
  <si>
    <t>ИТОГО ДОХОДОВ</t>
  </si>
  <si>
    <t>в том числе</t>
  </si>
  <si>
    <t xml:space="preserve">Дотация на выравнивание бюджетной обеспеченности поселений из районного фонда финансовой поддержки поселений </t>
  </si>
  <si>
    <t>Субвенция на осуществление первичного воинского учета на территориях, где отсутствуют военные комиссариаты за счет средств федерального бюджета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</si>
  <si>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2019-2021 годы" за счет средств федерального бюджета</t>
  </si>
  <si>
    <t xml:space="preserve"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 – 2020 годы" (за счет средств бюджета автономного округа) </t>
  </si>
  <si>
    <t xml:space="preserve">Субвенция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в рамках муниципальной программы «Обеспечение экологической безопасности Ханты-Мансийского района  на 2018 – 2020 годы» (за счет средств бюджета автономного округа)  </t>
  </si>
  <si>
    <t>Иные межбюджетные трансферты на устройство защитных противопожарных полос в  населенных пунктах района, Муниципальная программа «Безопасность жизнедеятельности  в Ханты-Мансийском районе на 2019– 2021 годы»</t>
  </si>
  <si>
    <t>Иные межбюджетные трансферты по передаче средств в рамках соглашений по передаче полномочий с уровня  муниципального района на реализацию мероприятий по содержанию вертолетных площадок в рамках  муниципальной программы "Развитие транспортной системы на территории Ханты-Мансийского района на 2019 – 2021 годы"</t>
  </si>
  <si>
    <t xml:space="preserve">Иные межбюджетные трансферты по  передаче средств в рамках соглашений по передаче полномочий с уровня муниципального района на содержание автомобильных дорог местного значения вне границ населенных пунктов в границах муниципального района в рамках муниципальной программы "Развитие транспортной системы на территории Ханты-Мансийского района на 2019 – 2021 годы" </t>
  </si>
  <si>
    <t xml:space="preserve">Иные межбюджетные трансферты на  реализацию мероприятий по содействию местному самоуправлению в развитии исторических и иных местных традицийсозданию условий  в рамках муниципальной программы "Культура Ханты-Мансийского района на 2019 – 2021 годы" (за счет средств бюджета автономного округа) </t>
  </si>
  <si>
    <t>на 2021 год</t>
  </si>
  <si>
    <t>Код администратора</t>
  </si>
  <si>
    <t>182 1 01 02030 01 1000 110</t>
  </si>
  <si>
    <t>Налог на доходы физических лиц с доходов, полученных физическими лицами в соответствии со статьей 228 налогового кодекса РФ</t>
  </si>
  <si>
    <t xml:space="preserve">182 1 06 01030 10 1000 110 </t>
  </si>
  <si>
    <t>182 1 06 04000 02 0000 110</t>
  </si>
  <si>
    <t>Транспортный налог  с физических лиц</t>
  </si>
  <si>
    <t>182 1 06 04011 02 1000 110</t>
  </si>
  <si>
    <t>Транспортный налог с организаций</t>
  </si>
  <si>
    <t>182 1 06 04012 02 1000 110</t>
  </si>
  <si>
    <t xml:space="preserve">182 1 06 06000 00 1000 110 </t>
  </si>
  <si>
    <t>182 1 06 06033 10 1000 110</t>
  </si>
  <si>
    <t>182 1 06 06043 10 1000 110</t>
  </si>
  <si>
    <t>182 1 09 04053 10 1000 110</t>
  </si>
  <si>
    <t>Земельный налог ( по обязательствам, возникшим до 1 января 2006года), мобилизуемый на территории сельских поселений</t>
  </si>
  <si>
    <t>100 1 03 02231 01 1000 110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</si>
  <si>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</si>
  <si>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100 1 03 02241 01 1000 110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</si>
  <si>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</si>
  <si>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100 1 03 02251 01 1000 110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</si>
  <si>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</si>
  <si>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100 1 03 02261 01 1000 110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</si>
  <si>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</si>
  <si>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650 1 11 05025 10 0000 120</t>
  </si>
  <si>
    <t>650 1 11 09045 10 0000 120</t>
  </si>
  <si>
    <t>650 1 13 01995 10 0000 130</t>
  </si>
  <si>
    <t>650 1 13 02995 10 0000 130</t>
  </si>
  <si>
    <t>650 2 02 16001 10 0000 150</t>
  </si>
  <si>
    <t>650 2 02 30024 10 0000 150</t>
  </si>
  <si>
    <t>650 2 02 35930 10 0000 150</t>
  </si>
  <si>
    <t>650 2 02 35118 10 0000 150</t>
  </si>
  <si>
    <t>650 2 02 40014 10 0000150</t>
  </si>
  <si>
    <t xml:space="preserve"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</si>
  <si>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650 2 02 49999 10 0000150</t>
  </si>
  <si>
    <t>650 2 04 05099 10 0000 150</t>
  </si>
  <si>
    <t>Прочие безвозмездные поступления от негосударственных организаций в бюджеты сельских поселений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</si>
</sst>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_-* #,##0.00_р_._-;\-* #,##0.00_р_._-;_-* \-??_р_._-;_-@_-"/>
  </numFmts>
  <fonts count="49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3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65" fontId="2" fillId="0" borderId="10" xfId="59" applyFont="1" applyFill="1" applyBorder="1" applyAlignment="1" applyProtection="1">
      <alignment horizontal="left" vertical="center" wrapText="1"/>
      <protection/>
    </xf>
    <xf numFmtId="165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33" applyFont="1" applyBorder="1" applyAlignment="1">
      <alignment horizontal="left" vertical="center" wrapText="1" readingOrder="1"/>
      <protection/>
    </xf>
    <xf numFmtId="3" fontId="7" fillId="0" borderId="10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33" borderId="10" xfId="0" applyFont="1" applyFill="1" applyBorder="1" applyAlignment="1">
      <alignment horizontal="left" vertical="top" wrapText="1"/>
    </xf>
    <xf numFmtId="165" fontId="3" fillId="0" borderId="10" xfId="59" applyFont="1" applyFill="1" applyBorder="1" applyAlignment="1" applyProtection="1">
      <alignment horizontal="left" vertical="center" wrapText="1"/>
      <protection/>
    </xf>
    <xf numFmtId="165" fontId="3" fillId="0" borderId="1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H7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38.375" style="1" customWidth="1"/>
    <col min="2" max="2" width="42.125" style="1" customWidth="1"/>
    <col min="3" max="3" width="22.875" style="1" customWidth="1"/>
    <col min="4" max="6" width="19.125" style="1" customWidth="1"/>
    <col min="7" max="16384" width="9.125" style="1" customWidth="1"/>
  </cols>
  <sheetData>
    <row r="1" spans="1:6" ht="15" customHeight="1">
      <c r="A1" s="2"/>
      <c r="B1" s="2"/>
      <c r="C1" s="55" t="s">
        <v>0</v>
      </c>
      <c r="D1" s="55"/>
      <c r="E1" s="55"/>
      <c r="F1" s="55"/>
    </row>
    <row r="2" spans="1:6" ht="15" customHeight="1">
      <c r="A2" s="2"/>
      <c r="B2" s="2"/>
      <c r="C2" s="55" t="s">
        <v>1</v>
      </c>
      <c r="D2" s="55"/>
      <c r="E2" s="55"/>
      <c r="F2" s="55"/>
    </row>
    <row r="3" spans="1:6" ht="17.25" customHeight="1">
      <c r="A3" s="2"/>
      <c r="B3" s="2"/>
      <c r="C3" s="55" t="s">
        <v>2</v>
      </c>
      <c r="D3" s="55"/>
      <c r="E3" s="55"/>
      <c r="F3" s="55"/>
    </row>
    <row r="4" spans="1:6" ht="15" customHeight="1">
      <c r="A4" s="2"/>
      <c r="B4" s="2"/>
      <c r="C4" s="55" t="s">
        <v>3</v>
      </c>
      <c r="D4" s="55"/>
      <c r="E4" s="55"/>
      <c r="F4" s="55"/>
    </row>
    <row r="5" spans="1:4" ht="15" customHeight="1">
      <c r="A5" s="2"/>
      <c r="B5" s="2"/>
      <c r="C5" s="55" t="s">
        <v>4</v>
      </c>
      <c r="D5" s="55"/>
    </row>
    <row r="6" spans="1:4" ht="15" customHeight="1">
      <c r="A6" s="2"/>
      <c r="B6" s="2"/>
      <c r="C6" s="55" t="s">
        <v>4</v>
      </c>
      <c r="D6" s="55"/>
    </row>
    <row r="7" spans="1:4" ht="15.75" customHeight="1">
      <c r="A7" s="56" t="s">
        <v>5</v>
      </c>
      <c r="B7" s="56"/>
      <c r="C7" s="56"/>
      <c r="D7" s="56"/>
    </row>
    <row r="8" spans="1:4" ht="16.5" customHeight="1">
      <c r="A8" s="56" t="s">
        <v>6</v>
      </c>
      <c r="B8" s="56"/>
      <c r="C8" s="56"/>
      <c r="D8" s="56"/>
    </row>
    <row r="9" spans="1:4" ht="15.75" customHeight="1">
      <c r="A9" s="56" t="s">
        <v>7</v>
      </c>
      <c r="B9" s="56"/>
      <c r="C9" s="56"/>
      <c r="D9" s="56"/>
    </row>
    <row r="10" spans="1:4" ht="15.75">
      <c r="A10" s="4"/>
      <c r="B10" s="4"/>
      <c r="C10" s="4"/>
      <c r="D10" s="5" t="s">
        <v>8</v>
      </c>
    </row>
    <row r="11" spans="1:6" ht="12.75" customHeight="1">
      <c r="A11" s="57" t="s">
        <v>9</v>
      </c>
      <c r="B11" s="58" t="s">
        <v>10</v>
      </c>
      <c r="C11" s="58"/>
      <c r="D11" s="59" t="s">
        <v>11</v>
      </c>
      <c r="E11" s="59"/>
      <c r="F11" s="59"/>
    </row>
    <row r="12" spans="1:6" ht="12.75" customHeight="1">
      <c r="A12" s="57"/>
      <c r="B12" s="58"/>
      <c r="C12" s="58"/>
      <c r="D12" s="59"/>
      <c r="E12" s="59"/>
      <c r="F12" s="59"/>
    </row>
    <row r="13" spans="1:6" ht="12.75" customHeight="1">
      <c r="A13" s="57"/>
      <c r="B13" s="58"/>
      <c r="C13" s="58"/>
      <c r="D13" s="60">
        <v>2019</v>
      </c>
      <c r="E13" s="60">
        <v>2020</v>
      </c>
      <c r="F13" s="60">
        <v>2021</v>
      </c>
    </row>
    <row r="14" spans="1:6" ht="8.25" customHeight="1">
      <c r="A14" s="57"/>
      <c r="B14" s="58"/>
      <c r="C14" s="58"/>
      <c r="D14" s="60"/>
      <c r="E14" s="60"/>
      <c r="F14" s="60"/>
    </row>
    <row r="15" spans="1:6" ht="15.75" customHeight="1">
      <c r="A15" s="7">
        <v>1</v>
      </c>
      <c r="B15" s="59">
        <v>2</v>
      </c>
      <c r="C15" s="59"/>
      <c r="D15" s="6"/>
      <c r="E15" s="8"/>
      <c r="F15" s="8"/>
    </row>
    <row r="16" spans="1:6" ht="19.5" customHeight="1">
      <c r="A16" s="9" t="s">
        <v>12</v>
      </c>
      <c r="B16" s="61" t="s">
        <v>13</v>
      </c>
      <c r="C16" s="61"/>
      <c r="D16" s="10">
        <f>SUM(D17+D20+D22+D28+D33+D41+D44+D45+D46+D38+D30)</f>
        <v>20497500</v>
      </c>
      <c r="E16" s="10">
        <f>SUM(E17+E20+E22+E28+E33+E41+E44+E45+E46+E38+E30)</f>
        <v>20512200</v>
      </c>
      <c r="F16" s="10">
        <f>SUM(F17+F20+F22+F28+F33+F41+F44+F45+F46+F38+F30)</f>
        <v>20470900</v>
      </c>
    </row>
    <row r="17" spans="1:7" ht="19.5" customHeight="1">
      <c r="A17" s="11" t="s">
        <v>14</v>
      </c>
      <c r="B17" s="62" t="s">
        <v>15</v>
      </c>
      <c r="C17" s="62"/>
      <c r="D17" s="12">
        <f>SUM(D19)</f>
        <v>1766700</v>
      </c>
      <c r="E17" s="12">
        <f>SUM(E19)</f>
        <v>1786800</v>
      </c>
      <c r="F17" s="12">
        <f>SUM(F19)</f>
        <v>1712000</v>
      </c>
      <c r="G17" s="13"/>
    </row>
    <row r="18" spans="1:7" ht="18.75" customHeight="1">
      <c r="A18" s="14" t="s">
        <v>16</v>
      </c>
      <c r="B18" s="63" t="s">
        <v>17</v>
      </c>
      <c r="C18" s="63"/>
      <c r="D18" s="15">
        <f>D19</f>
        <v>1766700</v>
      </c>
      <c r="E18" s="15">
        <f>E19</f>
        <v>1786800</v>
      </c>
      <c r="F18" s="15">
        <f>F19</f>
        <v>1712000</v>
      </c>
      <c r="G18" s="13"/>
    </row>
    <row r="19" spans="1:7" ht="100.5" customHeight="1">
      <c r="A19" s="16" t="s">
        <v>18</v>
      </c>
      <c r="B19" s="64" t="s">
        <v>19</v>
      </c>
      <c r="C19" s="64"/>
      <c r="D19" s="12">
        <v>1766700</v>
      </c>
      <c r="E19" s="18">
        <v>1786800</v>
      </c>
      <c r="F19" s="18">
        <v>1712000</v>
      </c>
      <c r="G19" s="13"/>
    </row>
    <row r="20" spans="1:7" ht="32.25" customHeight="1" hidden="1">
      <c r="A20" s="11" t="s">
        <v>20</v>
      </c>
      <c r="B20" s="19" t="s">
        <v>21</v>
      </c>
      <c r="C20" s="19"/>
      <c r="D20" s="12">
        <f>D21</f>
        <v>0</v>
      </c>
      <c r="E20" s="18"/>
      <c r="F20" s="18"/>
      <c r="G20" s="13"/>
    </row>
    <row r="21" spans="1:7" ht="26.25" customHeight="1" hidden="1">
      <c r="A21" s="20" t="s">
        <v>22</v>
      </c>
      <c r="B21" s="21" t="s">
        <v>23</v>
      </c>
      <c r="C21" s="21"/>
      <c r="D21" s="12">
        <v>0</v>
      </c>
      <c r="E21" s="18"/>
      <c r="F21" s="18"/>
      <c r="G21" s="13"/>
    </row>
    <row r="22" spans="1:7" ht="23.25" customHeight="1">
      <c r="A22" s="22" t="s">
        <v>24</v>
      </c>
      <c r="B22" s="65" t="s">
        <v>25</v>
      </c>
      <c r="C22" s="65"/>
      <c r="D22" s="23">
        <f>SUM(D24:D25)</f>
        <v>16408000</v>
      </c>
      <c r="E22" s="23">
        <f>SUM(E24:E25)</f>
        <v>16428500</v>
      </c>
      <c r="F22" s="23">
        <f>SUM(F24:F25)</f>
        <v>16462000</v>
      </c>
      <c r="G22" s="13"/>
    </row>
    <row r="23" spans="1:7" ht="23.25" customHeight="1">
      <c r="A23" s="14" t="s">
        <v>26</v>
      </c>
      <c r="B23" s="66" t="s">
        <v>27</v>
      </c>
      <c r="C23" s="66"/>
      <c r="D23" s="15">
        <f>D24</f>
        <v>40900</v>
      </c>
      <c r="E23" s="15">
        <f>E24</f>
        <v>34400</v>
      </c>
      <c r="F23" s="15">
        <f>F24</f>
        <v>32400</v>
      </c>
      <c r="G23" s="13"/>
    </row>
    <row r="24" spans="1:7" ht="81.75" customHeight="1">
      <c r="A24" s="16" t="s">
        <v>28</v>
      </c>
      <c r="B24" s="64" t="s">
        <v>29</v>
      </c>
      <c r="C24" s="64"/>
      <c r="D24" s="12">
        <v>40900</v>
      </c>
      <c r="E24" s="18">
        <v>34400</v>
      </c>
      <c r="F24" s="18">
        <v>32400</v>
      </c>
      <c r="G24" s="13"/>
    </row>
    <row r="25" spans="1:7" ht="24" customHeight="1">
      <c r="A25" s="14" t="s">
        <v>30</v>
      </c>
      <c r="B25" s="66" t="s">
        <v>31</v>
      </c>
      <c r="C25" s="66"/>
      <c r="D25" s="15">
        <f>D26+D27</f>
        <v>16367100</v>
      </c>
      <c r="E25" s="15">
        <f>E26+E27</f>
        <v>16394100</v>
      </c>
      <c r="F25" s="15">
        <f>F26+F27</f>
        <v>16429600</v>
      </c>
      <c r="G25" s="13"/>
    </row>
    <row r="26" spans="1:7" ht="54.75" customHeight="1">
      <c r="A26" s="24" t="s">
        <v>32</v>
      </c>
      <c r="B26" s="64" t="s">
        <v>33</v>
      </c>
      <c r="C26" s="64"/>
      <c r="D26" s="25">
        <v>16343000</v>
      </c>
      <c r="E26" s="18">
        <v>16370000</v>
      </c>
      <c r="F26" s="18">
        <v>16405500</v>
      </c>
      <c r="G26" s="13"/>
    </row>
    <row r="27" spans="1:7" ht="58.5" customHeight="1">
      <c r="A27" s="24" t="s">
        <v>34</v>
      </c>
      <c r="B27" s="64" t="s">
        <v>35</v>
      </c>
      <c r="C27" s="64"/>
      <c r="D27" s="25">
        <v>24100</v>
      </c>
      <c r="E27" s="18">
        <v>24100</v>
      </c>
      <c r="F27" s="18">
        <v>24100</v>
      </c>
      <c r="G27" s="13"/>
    </row>
    <row r="28" spans="1:6" ht="36" customHeight="1">
      <c r="A28" s="11" t="s">
        <v>36</v>
      </c>
      <c r="B28" s="65" t="s">
        <v>37</v>
      </c>
      <c r="C28" s="65"/>
      <c r="D28" s="23">
        <f>D29</f>
        <v>13000</v>
      </c>
      <c r="E28" s="23">
        <f>E29</f>
        <v>13000</v>
      </c>
      <c r="F28" s="23">
        <f>F29</f>
        <v>13000</v>
      </c>
    </row>
    <row r="29" spans="1:6" ht="108.75" customHeight="1">
      <c r="A29" s="26" t="s">
        <v>38</v>
      </c>
      <c r="B29" s="64" t="s">
        <v>39</v>
      </c>
      <c r="C29" s="64"/>
      <c r="D29" s="12">
        <v>13000</v>
      </c>
      <c r="E29" s="18">
        <v>13000</v>
      </c>
      <c r="F29" s="18">
        <v>13000</v>
      </c>
    </row>
    <row r="30" spans="1:6" ht="52.5" customHeight="1">
      <c r="A30" s="27" t="s">
        <v>40</v>
      </c>
      <c r="B30" s="65" t="s">
        <v>41</v>
      </c>
      <c r="C30" s="65"/>
      <c r="D30" s="12">
        <f>D31</f>
        <v>1286400</v>
      </c>
      <c r="E30" s="12">
        <f>E31</f>
        <v>1285900</v>
      </c>
      <c r="F30" s="12">
        <f>F31</f>
        <v>1285900</v>
      </c>
    </row>
    <row r="31" spans="1:6" ht="43.5" customHeight="1">
      <c r="A31" s="27" t="s">
        <v>42</v>
      </c>
      <c r="B31" s="64" t="s">
        <v>43</v>
      </c>
      <c r="C31" s="64"/>
      <c r="D31" s="12">
        <v>1286400</v>
      </c>
      <c r="E31" s="18">
        <v>1285900</v>
      </c>
      <c r="F31" s="18">
        <v>1285900</v>
      </c>
    </row>
    <row r="32" spans="1:8" ht="48" customHeight="1">
      <c r="A32" s="26"/>
      <c r="B32" s="65" t="s">
        <v>44</v>
      </c>
      <c r="C32" s="65"/>
      <c r="D32" s="12">
        <f>D33+D38</f>
        <v>1023400</v>
      </c>
      <c r="E32" s="12">
        <f>E33+E38+E41</f>
        <v>998000</v>
      </c>
      <c r="F32" s="12">
        <f>F33+F38+F41</f>
        <v>998000</v>
      </c>
      <c r="H32" s="1" t="s">
        <v>45</v>
      </c>
    </row>
    <row r="33" spans="1:6" ht="76.5" customHeight="1">
      <c r="A33" s="11" t="s">
        <v>46</v>
      </c>
      <c r="B33" s="65" t="s">
        <v>47</v>
      </c>
      <c r="C33" s="65"/>
      <c r="D33" s="12">
        <f>D34+D36</f>
        <v>977400</v>
      </c>
      <c r="E33" s="12">
        <f>E34+E36</f>
        <v>952000</v>
      </c>
      <c r="F33" s="12">
        <f>F34+F36</f>
        <v>952000</v>
      </c>
    </row>
    <row r="34" spans="1:6" ht="150" customHeight="1">
      <c r="A34" s="27" t="s">
        <v>48</v>
      </c>
      <c r="B34" s="67" t="s">
        <v>49</v>
      </c>
      <c r="C34" s="67"/>
      <c r="D34" s="12">
        <f>D35</f>
        <v>0</v>
      </c>
      <c r="E34" s="12">
        <f>E35</f>
        <v>0</v>
      </c>
      <c r="F34" s="12">
        <f>F35</f>
        <v>0</v>
      </c>
    </row>
    <row r="35" spans="1:6" ht="103.5" customHeight="1">
      <c r="A35" s="27" t="s">
        <v>50</v>
      </c>
      <c r="B35" s="68" t="s">
        <v>51</v>
      </c>
      <c r="C35" s="68"/>
      <c r="D35" s="12">
        <v>0</v>
      </c>
      <c r="E35" s="12">
        <v>0</v>
      </c>
      <c r="F35" s="12">
        <v>0</v>
      </c>
    </row>
    <row r="36" spans="1:6" ht="129" customHeight="1">
      <c r="A36" s="20" t="s">
        <v>52</v>
      </c>
      <c r="B36" s="66" t="s">
        <v>53</v>
      </c>
      <c r="C36" s="66"/>
      <c r="D36" s="15">
        <f>D37</f>
        <v>977400</v>
      </c>
      <c r="E36" s="15">
        <f>E37</f>
        <v>952000</v>
      </c>
      <c r="F36" s="15">
        <f>F37</f>
        <v>952000</v>
      </c>
    </row>
    <row r="37" spans="1:6" ht="81.75" customHeight="1">
      <c r="A37" s="16" t="s">
        <v>54</v>
      </c>
      <c r="B37" s="64" t="s">
        <v>55</v>
      </c>
      <c r="C37" s="64"/>
      <c r="D37" s="12">
        <v>977400</v>
      </c>
      <c r="E37" s="18">
        <v>952000</v>
      </c>
      <c r="F37" s="18">
        <v>952000</v>
      </c>
    </row>
    <row r="38" spans="1:6" ht="47.25" customHeight="1">
      <c r="A38" s="22" t="s">
        <v>56</v>
      </c>
      <c r="B38" s="65" t="s">
        <v>57</v>
      </c>
      <c r="C38" s="65"/>
      <c r="D38" s="12">
        <f>D39</f>
        <v>46000</v>
      </c>
      <c r="E38" s="12">
        <f>E39</f>
        <v>46000</v>
      </c>
      <c r="F38" s="12">
        <f>F39</f>
        <v>46000</v>
      </c>
    </row>
    <row r="39" spans="1:6" ht="40.5" customHeight="1">
      <c r="A39" s="24" t="s">
        <v>58</v>
      </c>
      <c r="B39" s="64" t="s">
        <v>59</v>
      </c>
      <c r="C39" s="64"/>
      <c r="D39" s="12">
        <v>46000</v>
      </c>
      <c r="E39" s="18">
        <v>46000</v>
      </c>
      <c r="F39" s="18">
        <v>46000</v>
      </c>
    </row>
    <row r="40" spans="1:6" ht="39.75" customHeight="1">
      <c r="A40" s="24" t="s">
        <v>60</v>
      </c>
      <c r="B40" s="64" t="s">
        <v>61</v>
      </c>
      <c r="C40" s="64"/>
      <c r="D40" s="12">
        <v>0</v>
      </c>
      <c r="E40" s="18">
        <v>0</v>
      </c>
      <c r="F40" s="18">
        <v>0</v>
      </c>
    </row>
    <row r="41" spans="1:6" ht="36" customHeight="1" hidden="1">
      <c r="A41" s="22" t="s">
        <v>62</v>
      </c>
      <c r="B41" s="65" t="s">
        <v>63</v>
      </c>
      <c r="C41" s="65"/>
      <c r="D41" s="12">
        <f>D42</f>
        <v>0</v>
      </c>
      <c r="E41" s="18"/>
      <c r="F41" s="18"/>
    </row>
    <row r="42" spans="1:6" ht="42.75" customHeight="1" hidden="1">
      <c r="A42" s="14" t="s">
        <v>64</v>
      </c>
      <c r="B42" s="66" t="s">
        <v>65</v>
      </c>
      <c r="C42" s="66"/>
      <c r="D42" s="15">
        <f>D43</f>
        <v>0</v>
      </c>
      <c r="E42" s="18"/>
      <c r="F42" s="18"/>
    </row>
    <row r="43" spans="1:6" ht="57" customHeight="1" hidden="1">
      <c r="A43" s="24" t="s">
        <v>66</v>
      </c>
      <c r="B43" s="64" t="s">
        <v>67</v>
      </c>
      <c r="C43" s="64"/>
      <c r="D43" s="30">
        <v>0</v>
      </c>
      <c r="E43" s="18"/>
      <c r="F43" s="18"/>
    </row>
    <row r="44" spans="1:6" ht="25.5" customHeight="1">
      <c r="A44" s="22" t="s">
        <v>68</v>
      </c>
      <c r="B44" s="65" t="s">
        <v>69</v>
      </c>
      <c r="C44" s="65"/>
      <c r="D44" s="12">
        <v>0</v>
      </c>
      <c r="E44" s="18"/>
      <c r="F44" s="18"/>
    </row>
    <row r="45" spans="1:6" ht="24" customHeight="1">
      <c r="A45" s="22" t="s">
        <v>70</v>
      </c>
      <c r="B45" s="65" t="s">
        <v>71</v>
      </c>
      <c r="C45" s="65"/>
      <c r="D45" s="12">
        <v>0</v>
      </c>
      <c r="E45" s="18"/>
      <c r="F45" s="18"/>
    </row>
    <row r="46" spans="1:6" ht="24" customHeight="1">
      <c r="A46" s="11" t="s">
        <v>72</v>
      </c>
      <c r="B46" s="65" t="s">
        <v>73</v>
      </c>
      <c r="C46" s="65"/>
      <c r="D46" s="12">
        <v>0</v>
      </c>
      <c r="E46" s="18"/>
      <c r="F46" s="18"/>
    </row>
    <row r="47" spans="1:6" ht="24" customHeight="1">
      <c r="A47" s="11" t="s">
        <v>74</v>
      </c>
      <c r="B47" s="69" t="s">
        <v>75</v>
      </c>
      <c r="C47" s="69"/>
      <c r="D47" s="23">
        <f>D48+D61</f>
        <v>7442600</v>
      </c>
      <c r="E47" s="23">
        <f>E48+E61</f>
        <v>5528900</v>
      </c>
      <c r="F47" s="23">
        <f>F48+F61</f>
        <v>5511700</v>
      </c>
    </row>
    <row r="48" spans="1:6" ht="36.75" customHeight="1">
      <c r="A48" s="11" t="s">
        <v>76</v>
      </c>
      <c r="B48" s="69" t="s">
        <v>77</v>
      </c>
      <c r="C48" s="69"/>
      <c r="D48" s="23">
        <f>D49+D51+D52+D56</f>
        <v>7442600</v>
      </c>
      <c r="E48" s="23">
        <f>E49+E51+E52+E56</f>
        <v>5528900</v>
      </c>
      <c r="F48" s="23">
        <f>F49+F51+F52+F56</f>
        <v>5511700</v>
      </c>
    </row>
    <row r="49" spans="1:6" ht="39.75" customHeight="1">
      <c r="A49" s="32" t="s">
        <v>78</v>
      </c>
      <c r="B49" s="68" t="s">
        <v>79</v>
      </c>
      <c r="C49" s="68"/>
      <c r="D49" s="30">
        <f>SUM(D50:D50)</f>
        <v>4745100</v>
      </c>
      <c r="E49" s="30">
        <f>SUM(E50:E50)</f>
        <v>4935700</v>
      </c>
      <c r="F49" s="30">
        <f>SUM(F50:F50)</f>
        <v>4927100</v>
      </c>
    </row>
    <row r="50" spans="1:6" ht="41.25" customHeight="1">
      <c r="A50" s="24" t="s">
        <v>80</v>
      </c>
      <c r="B50" s="64" t="s">
        <v>81</v>
      </c>
      <c r="C50" s="64"/>
      <c r="D50" s="12">
        <v>4745100</v>
      </c>
      <c r="E50" s="18">
        <v>4935700</v>
      </c>
      <c r="F50" s="18">
        <v>4927100</v>
      </c>
    </row>
    <row r="51" spans="1:6" ht="41.25" customHeight="1">
      <c r="A51" s="22" t="s">
        <v>82</v>
      </c>
      <c r="B51" s="65" t="s">
        <v>83</v>
      </c>
      <c r="C51" s="65"/>
      <c r="D51" s="23">
        <v>0</v>
      </c>
      <c r="E51" s="18">
        <v>0</v>
      </c>
      <c r="F51" s="18">
        <v>0</v>
      </c>
    </row>
    <row r="52" spans="1:6" ht="45.75" customHeight="1">
      <c r="A52" s="22" t="s">
        <v>84</v>
      </c>
      <c r="B52" s="65" t="s">
        <v>85</v>
      </c>
      <c r="C52" s="65"/>
      <c r="D52" s="23">
        <f>SUM(D53:D55)</f>
        <v>229900</v>
      </c>
      <c r="E52" s="23">
        <f>SUM(E53:E55)</f>
        <v>227200</v>
      </c>
      <c r="F52" s="23">
        <f>SUM(F53:F55)</f>
        <v>234600</v>
      </c>
    </row>
    <row r="53" spans="1:6" ht="54.75" customHeight="1">
      <c r="A53" s="24" t="s">
        <v>86</v>
      </c>
      <c r="B53" s="70" t="s">
        <v>87</v>
      </c>
      <c r="C53" s="70"/>
      <c r="D53" s="12">
        <v>1200</v>
      </c>
      <c r="E53" s="12">
        <v>1200</v>
      </c>
      <c r="F53" s="12">
        <v>1200</v>
      </c>
    </row>
    <row r="54" spans="1:6" ht="48" customHeight="1">
      <c r="A54" s="24" t="s">
        <v>88</v>
      </c>
      <c r="B54" s="64" t="s">
        <v>89</v>
      </c>
      <c r="C54" s="64"/>
      <c r="D54" s="15">
        <v>10900</v>
      </c>
      <c r="E54" s="15">
        <v>10900</v>
      </c>
      <c r="F54" s="15">
        <v>10900</v>
      </c>
    </row>
    <row r="55" spans="1:6" ht="56.25" customHeight="1">
      <c r="A55" s="24" t="s">
        <v>90</v>
      </c>
      <c r="B55" s="64" t="s">
        <v>91</v>
      </c>
      <c r="C55" s="64"/>
      <c r="D55" s="33">
        <v>217800</v>
      </c>
      <c r="E55" s="18">
        <v>215100</v>
      </c>
      <c r="F55" s="18">
        <v>222500</v>
      </c>
    </row>
    <row r="56" spans="1:6" ht="25.5" customHeight="1">
      <c r="A56" s="22" t="s">
        <v>92</v>
      </c>
      <c r="B56" s="65" t="s">
        <v>93</v>
      </c>
      <c r="C56" s="65"/>
      <c r="D56" s="25">
        <f>SUM(D57:D60)</f>
        <v>2467600</v>
      </c>
      <c r="E56" s="25">
        <f>SUM(E57:E60)</f>
        <v>366000</v>
      </c>
      <c r="F56" s="25">
        <f>SUM(F57:F60)</f>
        <v>350000</v>
      </c>
    </row>
    <row r="57" spans="1:6" ht="66.75" customHeight="1" hidden="1">
      <c r="A57" s="16" t="s">
        <v>94</v>
      </c>
      <c r="B57" s="34" t="s">
        <v>95</v>
      </c>
      <c r="C57" s="34"/>
      <c r="D57" s="35"/>
      <c r="E57" s="18"/>
      <c r="F57" s="18"/>
    </row>
    <row r="58" spans="1:6" ht="36" customHeight="1" hidden="1">
      <c r="A58" s="24" t="s">
        <v>96</v>
      </c>
      <c r="B58" s="17" t="s">
        <v>97</v>
      </c>
      <c r="C58" s="17"/>
      <c r="D58" s="35"/>
      <c r="E58" s="18"/>
      <c r="F58" s="18"/>
    </row>
    <row r="59" spans="1:6" ht="106.5" customHeight="1">
      <c r="A59" s="24" t="s">
        <v>98</v>
      </c>
      <c r="B59" s="64" t="s">
        <v>99</v>
      </c>
      <c r="C59" s="64"/>
      <c r="D59" s="25">
        <v>2401600</v>
      </c>
      <c r="E59" s="18">
        <v>0</v>
      </c>
      <c r="F59" s="18">
        <v>0</v>
      </c>
    </row>
    <row r="60" spans="1:6" ht="38.25" customHeight="1">
      <c r="A60" s="24" t="s">
        <v>100</v>
      </c>
      <c r="B60" s="64" t="s">
        <v>101</v>
      </c>
      <c r="C60" s="64"/>
      <c r="D60" s="25">
        <v>66000</v>
      </c>
      <c r="E60" s="18">
        <v>366000</v>
      </c>
      <c r="F60" s="18">
        <v>350000</v>
      </c>
    </row>
    <row r="61" spans="1:6" ht="22.5" customHeight="1">
      <c r="A61" s="22" t="s">
        <v>102</v>
      </c>
      <c r="B61" s="65" t="s">
        <v>103</v>
      </c>
      <c r="C61" s="65"/>
      <c r="D61" s="23">
        <v>0</v>
      </c>
      <c r="E61" s="18"/>
      <c r="F61" s="18"/>
    </row>
    <row r="62" spans="1:8" ht="22.5" customHeight="1">
      <c r="A62" s="24"/>
      <c r="B62" s="71" t="s">
        <v>104</v>
      </c>
      <c r="C62" s="71"/>
      <c r="D62" s="37">
        <f>SUM(D16+D47)</f>
        <v>27940100</v>
      </c>
      <c r="E62" s="37">
        <f>SUM(E16+E47)</f>
        <v>26041100</v>
      </c>
      <c r="F62" s="37">
        <f>SUM(F16+F47)</f>
        <v>25982600</v>
      </c>
      <c r="H62" s="38"/>
    </row>
    <row r="63" spans="1:6" ht="12.75" customHeight="1">
      <c r="A63" s="72" t="s">
        <v>105</v>
      </c>
      <c r="B63" s="72"/>
      <c r="C63" s="72"/>
      <c r="D63" s="72"/>
      <c r="E63" s="72"/>
      <c r="F63" s="72"/>
    </row>
    <row r="64" spans="1:6" ht="62.25" customHeight="1">
      <c r="A64" s="39"/>
      <c r="B64" s="68" t="s">
        <v>106</v>
      </c>
      <c r="C64" s="68"/>
      <c r="D64" s="40">
        <v>4745100</v>
      </c>
      <c r="E64" s="40">
        <v>4935700</v>
      </c>
      <c r="F64" s="40">
        <v>4927100</v>
      </c>
    </row>
    <row r="65" spans="1:6" ht="72.75" customHeight="1">
      <c r="A65" s="39"/>
      <c r="B65" s="68" t="s">
        <v>107</v>
      </c>
      <c r="C65" s="68"/>
      <c r="D65" s="40">
        <v>217800</v>
      </c>
      <c r="E65" s="40">
        <v>215100</v>
      </c>
      <c r="F65" s="40">
        <v>222500</v>
      </c>
    </row>
    <row r="66" spans="1:6" ht="205.5" customHeight="1">
      <c r="A66" s="39"/>
      <c r="B66" s="68" t="s">
        <v>108</v>
      </c>
      <c r="C66" s="68"/>
      <c r="D66" s="40">
        <v>10900</v>
      </c>
      <c r="E66" s="40">
        <v>10900</v>
      </c>
      <c r="F66" s="40">
        <v>10900</v>
      </c>
    </row>
    <row r="67" spans="1:6" ht="241.5" customHeight="1">
      <c r="A67" s="39"/>
      <c r="B67" s="68" t="s">
        <v>109</v>
      </c>
      <c r="C67" s="68"/>
      <c r="D67" s="40">
        <v>16000</v>
      </c>
      <c r="E67" s="40">
        <v>16000</v>
      </c>
      <c r="F67" s="40">
        <v>0</v>
      </c>
    </row>
    <row r="68" spans="1:6" ht="132.75" customHeight="1">
      <c r="A68" s="39"/>
      <c r="B68" s="68" t="s">
        <v>110</v>
      </c>
      <c r="C68" s="68"/>
      <c r="D68" s="40">
        <v>1200</v>
      </c>
      <c r="E68" s="40">
        <v>1200</v>
      </c>
      <c r="F68" s="40">
        <v>1200</v>
      </c>
    </row>
    <row r="69" spans="1:6" ht="97.5" customHeight="1">
      <c r="A69" s="39"/>
      <c r="B69" s="68" t="s">
        <v>111</v>
      </c>
      <c r="C69" s="68"/>
      <c r="D69" s="40">
        <v>50000</v>
      </c>
      <c r="E69" s="40">
        <v>50000</v>
      </c>
      <c r="F69" s="40">
        <v>50000</v>
      </c>
    </row>
    <row r="70" spans="1:6" ht="132.75" customHeight="1">
      <c r="A70" s="39"/>
      <c r="B70" s="68" t="s">
        <v>112</v>
      </c>
      <c r="C70" s="68"/>
      <c r="D70" s="40">
        <v>301600</v>
      </c>
      <c r="E70" s="40">
        <v>0</v>
      </c>
      <c r="F70" s="40"/>
    </row>
    <row r="71" spans="1:6" ht="165.75" customHeight="1">
      <c r="A71" s="39"/>
      <c r="B71" s="68" t="s">
        <v>113</v>
      </c>
      <c r="C71" s="68"/>
      <c r="D71" s="40">
        <v>2100000</v>
      </c>
      <c r="E71" s="40">
        <v>0</v>
      </c>
      <c r="F71" s="40"/>
    </row>
    <row r="72" spans="1:6" ht="132.75" customHeight="1">
      <c r="A72" s="39"/>
      <c r="B72" s="68" t="s">
        <v>114</v>
      </c>
      <c r="C72" s="68"/>
      <c r="D72" s="40">
        <v>0</v>
      </c>
      <c r="E72" s="40">
        <v>300000</v>
      </c>
      <c r="F72" s="40">
        <v>300000</v>
      </c>
    </row>
    <row r="73" spans="1:6" ht="18.75" customHeight="1">
      <c r="A73" s="8"/>
      <c r="B73" s="73"/>
      <c r="C73" s="73"/>
      <c r="D73" s="41">
        <f>SUM(D64:D72)</f>
        <v>7442600</v>
      </c>
      <c r="E73" s="41">
        <f>SUM(E64:E72)</f>
        <v>5528900</v>
      </c>
      <c r="F73" s="41">
        <f>SUM(F64:F72)</f>
        <v>5511700</v>
      </c>
    </row>
    <row r="74" spans="1:6" ht="18.75">
      <c r="A74" s="8"/>
      <c r="B74" s="42"/>
      <c r="C74" s="42"/>
      <c r="D74" s="8"/>
      <c r="E74" s="8"/>
      <c r="F74" s="8"/>
    </row>
    <row r="75" spans="1:6" ht="18.75">
      <c r="A75" s="8"/>
      <c r="B75" s="42"/>
      <c r="C75" s="42"/>
      <c r="D75" s="41">
        <f>D69+D68+D67+D72</f>
        <v>67200</v>
      </c>
      <c r="E75" s="41">
        <f>E69+E68+E67+E72</f>
        <v>367200</v>
      </c>
      <c r="F75" s="41">
        <f>F69+F68+F67+F72</f>
        <v>351200</v>
      </c>
    </row>
    <row r="76" spans="1:6" ht="18.75">
      <c r="A76" s="8"/>
      <c r="B76" s="42"/>
      <c r="C76" s="42"/>
      <c r="D76" s="8"/>
      <c r="E76" s="8"/>
      <c r="F76" s="8"/>
    </row>
    <row r="77" spans="1:6" ht="18.75">
      <c r="A77" s="8"/>
      <c r="B77" s="42"/>
      <c r="C77" s="42"/>
      <c r="D77" s="8"/>
      <c r="E77" s="8"/>
      <c r="F77" s="8"/>
    </row>
  </sheetData>
  <sheetProtection selectLockedCells="1" selectUnlockedCells="1"/>
  <mergeCells count="70">
    <mergeCell ref="B73:C73"/>
    <mergeCell ref="B67:C67"/>
    <mergeCell ref="B68:C68"/>
    <mergeCell ref="B69:C69"/>
    <mergeCell ref="B70:C70"/>
    <mergeCell ref="B71:C71"/>
    <mergeCell ref="B72:C72"/>
    <mergeCell ref="B61:C61"/>
    <mergeCell ref="B62:C62"/>
    <mergeCell ref="A63:F63"/>
    <mergeCell ref="B64:C64"/>
    <mergeCell ref="B65:C65"/>
    <mergeCell ref="B66:C66"/>
    <mergeCell ref="B53:C53"/>
    <mergeCell ref="B54:C54"/>
    <mergeCell ref="B55:C55"/>
    <mergeCell ref="B56:C56"/>
    <mergeCell ref="B59:C59"/>
    <mergeCell ref="B60:C60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5:C15"/>
    <mergeCell ref="B16:C16"/>
    <mergeCell ref="B17:C17"/>
    <mergeCell ref="B18:C18"/>
    <mergeCell ref="B19:C19"/>
    <mergeCell ref="B22:C22"/>
    <mergeCell ref="A7:D7"/>
    <mergeCell ref="A8:D8"/>
    <mergeCell ref="A9:D9"/>
    <mergeCell ref="A11:A14"/>
    <mergeCell ref="B11:C14"/>
    <mergeCell ref="D11:F12"/>
    <mergeCell ref="D13:D14"/>
    <mergeCell ref="E13:E14"/>
    <mergeCell ref="F13:F14"/>
    <mergeCell ref="C1:F1"/>
    <mergeCell ref="C2:F2"/>
    <mergeCell ref="C3:F3"/>
    <mergeCell ref="C4:F4"/>
    <mergeCell ref="C5:D5"/>
    <mergeCell ref="C6:D6"/>
  </mergeCells>
  <printOptions/>
  <pageMargins left="0.9840277777777777" right="0" top="0.4722222222222222" bottom="0.15763888888888888" header="0.5118055555555555" footer="0.5118055555555555"/>
  <pageSetup fitToHeight="3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36.00390625" style="1" customWidth="1"/>
    <col min="2" max="2" width="64.625" style="1" customWidth="1"/>
    <col min="3" max="3" width="13.75390625" style="1" hidden="1" customWidth="1"/>
    <col min="4" max="4" width="19.125" style="1" customWidth="1"/>
    <col min="5" max="6" width="19.125" style="1" hidden="1" customWidth="1"/>
    <col min="7" max="16384" width="9.125" style="1" customWidth="1"/>
  </cols>
  <sheetData>
    <row r="1" spans="1:6" ht="15" customHeight="1">
      <c r="A1" s="2"/>
      <c r="B1" s="2"/>
      <c r="C1" s="3"/>
      <c r="D1" s="3"/>
      <c r="E1" s="3"/>
      <c r="F1" s="3"/>
    </row>
    <row r="2" spans="1:6" ht="15" customHeight="1">
      <c r="A2" s="2"/>
      <c r="B2" s="2"/>
      <c r="C2" s="3"/>
      <c r="D2" s="3"/>
      <c r="E2" s="3"/>
      <c r="F2" s="3"/>
    </row>
    <row r="3" spans="1:6" ht="17.25" customHeight="1">
      <c r="A3" s="2"/>
      <c r="B3" s="2"/>
      <c r="C3" s="3"/>
      <c r="D3" s="3"/>
      <c r="E3" s="3"/>
      <c r="F3" s="3"/>
    </row>
    <row r="4" spans="1:6" ht="15" customHeight="1">
      <c r="A4" s="2"/>
      <c r="B4" s="2"/>
      <c r="C4" s="3"/>
      <c r="D4" s="3"/>
      <c r="E4" s="3"/>
      <c r="F4" s="3"/>
    </row>
    <row r="5" spans="1:4" ht="15" customHeight="1">
      <c r="A5" s="2"/>
      <c r="B5" s="2"/>
      <c r="C5" s="3"/>
      <c r="D5" s="3"/>
    </row>
    <row r="6" spans="1:4" ht="15" customHeight="1">
      <c r="A6" s="2"/>
      <c r="B6" s="2"/>
      <c r="C6" s="3"/>
      <c r="D6" s="3"/>
    </row>
    <row r="7" spans="1:4" ht="23.25" customHeight="1">
      <c r="A7" s="74" t="s">
        <v>5</v>
      </c>
      <c r="B7" s="74"/>
      <c r="C7" s="74"/>
      <c r="D7" s="74"/>
    </row>
    <row r="8" spans="1:4" ht="23.25" customHeight="1">
      <c r="A8" s="74" t="s">
        <v>6</v>
      </c>
      <c r="B8" s="74"/>
      <c r="C8" s="74"/>
      <c r="D8" s="74"/>
    </row>
    <row r="9" spans="1:4" ht="23.25" customHeight="1">
      <c r="A9" s="74" t="s">
        <v>115</v>
      </c>
      <c r="B9" s="74"/>
      <c r="C9" s="74"/>
      <c r="D9" s="74"/>
    </row>
    <row r="10" spans="1:4" ht="15.75">
      <c r="A10" s="4"/>
      <c r="B10" s="4"/>
      <c r="C10" s="4"/>
      <c r="D10" s="5"/>
    </row>
    <row r="11" spans="1:6" ht="18" customHeight="1">
      <c r="A11" s="57" t="s">
        <v>9</v>
      </c>
      <c r="B11" s="58" t="s">
        <v>10</v>
      </c>
      <c r="C11" s="59" t="s">
        <v>116</v>
      </c>
      <c r="D11" s="59" t="s">
        <v>11</v>
      </c>
      <c r="E11" s="59"/>
      <c r="F11" s="59"/>
    </row>
    <row r="12" spans="1:6" ht="18" customHeight="1">
      <c r="A12" s="57"/>
      <c r="B12" s="58"/>
      <c r="C12" s="59"/>
      <c r="D12" s="59"/>
      <c r="E12" s="59"/>
      <c r="F12" s="59"/>
    </row>
    <row r="13" spans="1:6" ht="18" customHeight="1">
      <c r="A13" s="57"/>
      <c r="B13" s="58"/>
      <c r="C13" s="59"/>
      <c r="D13" s="60">
        <v>2021</v>
      </c>
      <c r="E13" s="60">
        <v>2022</v>
      </c>
      <c r="F13" s="60">
        <v>2023</v>
      </c>
    </row>
    <row r="14" spans="1:7" ht="18" customHeight="1">
      <c r="A14" s="57"/>
      <c r="B14" s="58"/>
      <c r="C14" s="59"/>
      <c r="D14" s="60"/>
      <c r="E14" s="60"/>
      <c r="F14" s="60"/>
      <c r="G14" s="43" t="s">
        <v>45</v>
      </c>
    </row>
    <row r="15" spans="1:7" ht="15.75" customHeight="1">
      <c r="A15" s="7">
        <v>1</v>
      </c>
      <c r="B15" s="6">
        <v>2</v>
      </c>
      <c r="C15" s="44"/>
      <c r="D15" s="6"/>
      <c r="E15" s="8"/>
      <c r="F15" s="8"/>
      <c r="G15" s="43"/>
    </row>
    <row r="16" spans="1:7" ht="33" customHeight="1">
      <c r="A16" s="9" t="s">
        <v>12</v>
      </c>
      <c r="B16" s="45" t="s">
        <v>13</v>
      </c>
      <c r="C16" s="46"/>
      <c r="D16" s="10">
        <f>D17+D21+D23+D33+D35+D40</f>
        <v>7178620.29</v>
      </c>
      <c r="E16" s="10">
        <f>SUM(E17+E21+E23+E33+E41+E49+E52+E53+E54+E46+E35)</f>
        <v>8988536.4</v>
      </c>
      <c r="F16" s="10">
        <f>SUM(F17+F21+F23+F33+F41+F49+F52+F53+F54+F46+F35)</f>
        <v>8983996.4</v>
      </c>
      <c r="G16" s="43"/>
    </row>
    <row r="17" spans="1:7" ht="31.5" customHeight="1">
      <c r="A17" s="11" t="s">
        <v>14</v>
      </c>
      <c r="B17" s="19" t="s">
        <v>15</v>
      </c>
      <c r="C17" s="19"/>
      <c r="D17" s="12">
        <f>D18</f>
        <v>2313032.71</v>
      </c>
      <c r="E17" s="12">
        <f>SUM(E19)</f>
        <v>2341443</v>
      </c>
      <c r="F17" s="12">
        <f>SUM(F19)</f>
        <v>2337803</v>
      </c>
      <c r="G17" s="43"/>
    </row>
    <row r="18" spans="1:7" ht="31.5" customHeight="1">
      <c r="A18" s="14" t="s">
        <v>16</v>
      </c>
      <c r="B18" s="14" t="s">
        <v>17</v>
      </c>
      <c r="C18" s="21"/>
      <c r="D18" s="15">
        <f>D19+D20</f>
        <v>2313032.71</v>
      </c>
      <c r="E18" s="15">
        <f>E19</f>
        <v>2341443</v>
      </c>
      <c r="F18" s="15">
        <f>F19</f>
        <v>2337803</v>
      </c>
      <c r="G18" s="43"/>
    </row>
    <row r="19" spans="1:7" ht="105" customHeight="1">
      <c r="A19" s="16" t="s">
        <v>18</v>
      </c>
      <c r="B19" s="17" t="s">
        <v>19</v>
      </c>
      <c r="C19" s="17"/>
      <c r="D19" s="12">
        <v>2310413.13</v>
      </c>
      <c r="E19" s="18">
        <v>2341443</v>
      </c>
      <c r="F19" s="18">
        <v>2337803</v>
      </c>
      <c r="G19" s="43"/>
    </row>
    <row r="20" spans="1:7" ht="68.25" customHeight="1">
      <c r="A20" s="16" t="s">
        <v>117</v>
      </c>
      <c r="B20" s="17" t="s">
        <v>118</v>
      </c>
      <c r="C20" s="17"/>
      <c r="D20" s="12">
        <v>2619.58</v>
      </c>
      <c r="E20" s="18"/>
      <c r="F20" s="18"/>
      <c r="G20" s="43"/>
    </row>
    <row r="21" spans="1:7" ht="32.25" customHeight="1">
      <c r="A21" s="11" t="s">
        <v>20</v>
      </c>
      <c r="B21" s="19" t="s">
        <v>21</v>
      </c>
      <c r="C21" s="19"/>
      <c r="D21" s="12">
        <f>D22</f>
        <v>0</v>
      </c>
      <c r="E21" s="18"/>
      <c r="F21" s="18"/>
      <c r="G21" s="43"/>
    </row>
    <row r="22" spans="1:7" ht="26.25" customHeight="1">
      <c r="A22" s="20" t="s">
        <v>22</v>
      </c>
      <c r="B22" s="14" t="s">
        <v>23</v>
      </c>
      <c r="C22" s="21"/>
      <c r="D22" s="12">
        <v>0</v>
      </c>
      <c r="E22" s="18"/>
      <c r="F22" s="18"/>
      <c r="G22" s="43"/>
    </row>
    <row r="23" spans="1:7" ht="46.5" customHeight="1">
      <c r="A23" s="22" t="s">
        <v>24</v>
      </c>
      <c r="B23" s="19" t="s">
        <v>25</v>
      </c>
      <c r="C23" s="19"/>
      <c r="D23" s="23">
        <f>D24+D26+D29+D32</f>
        <v>1076554.83</v>
      </c>
      <c r="E23" s="23">
        <f>E24+E26+E29</f>
        <v>2930309.4</v>
      </c>
      <c r="F23" s="23">
        <f>F24+F26+F29</f>
        <v>2930309.4</v>
      </c>
      <c r="G23" s="43"/>
    </row>
    <row r="24" spans="1:7" ht="42.75" customHeight="1">
      <c r="A24" s="14" t="s">
        <v>26</v>
      </c>
      <c r="B24" s="14" t="s">
        <v>27</v>
      </c>
      <c r="C24" s="21"/>
      <c r="D24" s="15">
        <f>D25</f>
        <v>87490.76</v>
      </c>
      <c r="E24" s="15">
        <f>E25</f>
        <v>26689.4</v>
      </c>
      <c r="F24" s="15">
        <f>F25</f>
        <v>26689.4</v>
      </c>
      <c r="G24" s="43"/>
    </row>
    <row r="25" spans="1:7" ht="81.75" customHeight="1">
      <c r="A25" s="16" t="s">
        <v>119</v>
      </c>
      <c r="B25" s="17" t="s">
        <v>29</v>
      </c>
      <c r="C25" s="17"/>
      <c r="D25" s="12">
        <v>87490.76</v>
      </c>
      <c r="E25" s="18">
        <v>26689.4</v>
      </c>
      <c r="F25" s="18">
        <v>26689.4</v>
      </c>
      <c r="G25" s="43"/>
    </row>
    <row r="26" spans="1:7" ht="81.75" customHeight="1">
      <c r="A26" s="20" t="s">
        <v>120</v>
      </c>
      <c r="B26" s="14" t="s">
        <v>121</v>
      </c>
      <c r="C26" s="21"/>
      <c r="D26" s="15">
        <f>D27+D28</f>
        <v>22451.67</v>
      </c>
      <c r="E26" s="15">
        <f>E27+E28</f>
        <v>21970</v>
      </c>
      <c r="F26" s="15">
        <f>F27+F28</f>
        <v>21970</v>
      </c>
      <c r="G26" s="43"/>
    </row>
    <row r="27" spans="1:7" ht="50.25" customHeight="1">
      <c r="A27" s="16" t="s">
        <v>122</v>
      </c>
      <c r="B27" s="17" t="s">
        <v>123</v>
      </c>
      <c r="C27" s="17"/>
      <c r="D27" s="12">
        <v>924.67</v>
      </c>
      <c r="E27" s="12">
        <v>443</v>
      </c>
      <c r="F27" s="12">
        <v>443</v>
      </c>
      <c r="G27" s="43"/>
    </row>
    <row r="28" spans="1:7" ht="41.25" customHeight="1">
      <c r="A28" s="16" t="s">
        <v>124</v>
      </c>
      <c r="B28" s="17" t="s">
        <v>121</v>
      </c>
      <c r="C28" s="17"/>
      <c r="D28" s="12">
        <v>21527</v>
      </c>
      <c r="E28" s="18">
        <v>21527</v>
      </c>
      <c r="F28" s="18">
        <v>21527</v>
      </c>
      <c r="G28" s="43"/>
    </row>
    <row r="29" spans="1:7" ht="24" customHeight="1">
      <c r="A29" s="14" t="s">
        <v>125</v>
      </c>
      <c r="B29" s="14" t="s">
        <v>31</v>
      </c>
      <c r="C29" s="21"/>
      <c r="D29" s="15">
        <f>D30+D31</f>
        <v>967652.1</v>
      </c>
      <c r="E29" s="15">
        <f>E30+E31</f>
        <v>2881650</v>
      </c>
      <c r="F29" s="15">
        <f>F30+F31</f>
        <v>2881650</v>
      </c>
      <c r="G29" s="43"/>
    </row>
    <row r="30" spans="1:7" ht="54.75" customHeight="1">
      <c r="A30" s="24" t="s">
        <v>126</v>
      </c>
      <c r="B30" s="17" t="s">
        <v>33</v>
      </c>
      <c r="C30" s="17"/>
      <c r="D30" s="25">
        <v>950820.74</v>
      </c>
      <c r="E30" s="18">
        <v>2857903</v>
      </c>
      <c r="F30" s="18">
        <v>2859097</v>
      </c>
      <c r="G30" s="43"/>
    </row>
    <row r="31" spans="1:7" ht="58.5" customHeight="1">
      <c r="A31" s="24" t="s">
        <v>127</v>
      </c>
      <c r="B31" s="17" t="s">
        <v>35</v>
      </c>
      <c r="C31" s="17"/>
      <c r="D31" s="25">
        <v>16831.36</v>
      </c>
      <c r="E31" s="18">
        <v>23747</v>
      </c>
      <c r="F31" s="18">
        <v>22553</v>
      </c>
      <c r="G31" s="43"/>
    </row>
    <row r="32" spans="1:7" ht="58.5" customHeight="1">
      <c r="A32" s="24" t="s">
        <v>128</v>
      </c>
      <c r="B32" s="17" t="s">
        <v>129</v>
      </c>
      <c r="C32" s="17"/>
      <c r="D32" s="25">
        <v>-1039.7</v>
      </c>
      <c r="E32" s="18"/>
      <c r="F32" s="18"/>
      <c r="G32" s="43"/>
    </row>
    <row r="33" spans="1:7" ht="36" customHeight="1">
      <c r="A33" s="11" t="s">
        <v>36</v>
      </c>
      <c r="B33" s="19" t="s">
        <v>37</v>
      </c>
      <c r="C33" s="19"/>
      <c r="D33" s="23">
        <f>D34</f>
        <v>6360</v>
      </c>
      <c r="E33" s="23">
        <f>E34</f>
        <v>23000</v>
      </c>
      <c r="F33" s="23">
        <f>F34</f>
        <v>23000</v>
      </c>
      <c r="G33" s="43"/>
    </row>
    <row r="34" spans="1:7" ht="96" customHeight="1">
      <c r="A34" s="26" t="s">
        <v>38</v>
      </c>
      <c r="B34" s="17" t="s">
        <v>39</v>
      </c>
      <c r="C34" s="17"/>
      <c r="D34" s="12">
        <v>6360</v>
      </c>
      <c r="E34" s="18">
        <v>23000</v>
      </c>
      <c r="F34" s="18">
        <v>23000</v>
      </c>
      <c r="G34" s="43"/>
    </row>
    <row r="35" spans="1:7" ht="65.25" customHeight="1">
      <c r="A35" s="47" t="s">
        <v>40</v>
      </c>
      <c r="B35" s="19" t="s">
        <v>41</v>
      </c>
      <c r="C35" s="19"/>
      <c r="D35" s="23">
        <f>D36+D37+D38+D39</f>
        <v>2688788.75</v>
      </c>
      <c r="E35" s="23">
        <f>E36+E37+E38+E39</f>
        <v>2595400</v>
      </c>
      <c r="F35" s="23">
        <f>F36+F37+F38+F39</f>
        <v>2595400</v>
      </c>
      <c r="G35" s="43"/>
    </row>
    <row r="36" spans="1:7" ht="99" customHeight="1">
      <c r="A36" s="27" t="s">
        <v>130</v>
      </c>
      <c r="B36" s="48" t="s">
        <v>131</v>
      </c>
      <c r="C36" s="17"/>
      <c r="D36" s="12">
        <v>1241399.92</v>
      </c>
      <c r="E36" s="12">
        <v>1180900</v>
      </c>
      <c r="F36" s="12">
        <v>1180900</v>
      </c>
      <c r="G36" s="43"/>
    </row>
    <row r="37" spans="1:7" ht="118.5" customHeight="1">
      <c r="A37" s="27" t="s">
        <v>132</v>
      </c>
      <c r="B37" s="48" t="s">
        <v>133</v>
      </c>
      <c r="C37" s="17"/>
      <c r="D37" s="12">
        <v>8731.34</v>
      </c>
      <c r="E37" s="12">
        <v>7800</v>
      </c>
      <c r="F37" s="12">
        <v>7800</v>
      </c>
      <c r="G37" s="43"/>
    </row>
    <row r="38" spans="1:7" ht="99" customHeight="1">
      <c r="A38" s="27" t="s">
        <v>134</v>
      </c>
      <c r="B38" s="48" t="s">
        <v>135</v>
      </c>
      <c r="C38" s="17"/>
      <c r="D38" s="12">
        <v>1650707.18</v>
      </c>
      <c r="E38" s="12">
        <v>1578000</v>
      </c>
      <c r="F38" s="12">
        <v>1578000</v>
      </c>
      <c r="G38" s="43"/>
    </row>
    <row r="39" spans="1:7" ht="99" customHeight="1">
      <c r="A39" s="27" t="s">
        <v>136</v>
      </c>
      <c r="B39" s="48" t="s">
        <v>137</v>
      </c>
      <c r="C39" s="17"/>
      <c r="D39" s="12">
        <v>-212049.69</v>
      </c>
      <c r="E39" s="12">
        <v>-171300</v>
      </c>
      <c r="F39" s="12">
        <v>-171300</v>
      </c>
      <c r="G39" s="43"/>
    </row>
    <row r="40" spans="1:7" ht="48" customHeight="1">
      <c r="A40" s="49"/>
      <c r="B40" s="19" t="s">
        <v>44</v>
      </c>
      <c r="C40" s="19"/>
      <c r="D40" s="23">
        <f>D41+D46+D52+D53+D54</f>
        <v>1093884</v>
      </c>
      <c r="E40" s="23">
        <f>E41+E46+E49</f>
        <v>1098384</v>
      </c>
      <c r="F40" s="23">
        <f>F41+F46+F49</f>
        <v>1097484</v>
      </c>
      <c r="G40" s="43"/>
    </row>
    <row r="41" spans="1:7" ht="67.5" customHeight="1">
      <c r="A41" s="11" t="s">
        <v>46</v>
      </c>
      <c r="B41" s="19" t="s">
        <v>47</v>
      </c>
      <c r="C41" s="19"/>
      <c r="D41" s="12">
        <f>D42+D44</f>
        <v>1054284</v>
      </c>
      <c r="E41" s="12">
        <f>E42+E44</f>
        <v>1054284</v>
      </c>
      <c r="F41" s="12">
        <f>F42+F44</f>
        <v>1054284</v>
      </c>
      <c r="G41" s="43"/>
    </row>
    <row r="42" spans="1:7" ht="126" customHeight="1">
      <c r="A42" s="27" t="s">
        <v>48</v>
      </c>
      <c r="B42" s="28" t="s">
        <v>49</v>
      </c>
      <c r="C42" s="28"/>
      <c r="D42" s="12">
        <f>D43</f>
        <v>0</v>
      </c>
      <c r="E42" s="12">
        <f>E43</f>
        <v>0</v>
      </c>
      <c r="F42" s="12">
        <f>F43</f>
        <v>0</v>
      </c>
      <c r="G42" s="43"/>
    </row>
    <row r="43" spans="1:7" ht="97.5" customHeight="1">
      <c r="A43" s="27" t="s">
        <v>138</v>
      </c>
      <c r="B43" s="29" t="s">
        <v>51</v>
      </c>
      <c r="C43" s="29"/>
      <c r="D43" s="12">
        <v>0</v>
      </c>
      <c r="E43" s="12">
        <v>0</v>
      </c>
      <c r="F43" s="12">
        <v>0</v>
      </c>
      <c r="G43" s="43"/>
    </row>
    <row r="44" spans="1:7" ht="97.5" customHeight="1">
      <c r="A44" s="20" t="s">
        <v>52</v>
      </c>
      <c r="B44" s="21" t="s">
        <v>53</v>
      </c>
      <c r="C44" s="21"/>
      <c r="D44" s="15">
        <f>D45</f>
        <v>1054284</v>
      </c>
      <c r="E44" s="15">
        <f>E45</f>
        <v>1054284</v>
      </c>
      <c r="F44" s="15">
        <f>F45</f>
        <v>1054284</v>
      </c>
      <c r="G44" s="43"/>
    </row>
    <row r="45" spans="1:7" ht="97.5" customHeight="1">
      <c r="A45" s="16" t="s">
        <v>139</v>
      </c>
      <c r="B45" s="17" t="s">
        <v>55</v>
      </c>
      <c r="C45" s="17"/>
      <c r="D45" s="12">
        <v>1054284</v>
      </c>
      <c r="E45" s="18">
        <v>1054284</v>
      </c>
      <c r="F45" s="18">
        <v>1054284</v>
      </c>
      <c r="G45" s="43"/>
    </row>
    <row r="46" spans="1:7" ht="63.75" customHeight="1">
      <c r="A46" s="22" t="s">
        <v>56</v>
      </c>
      <c r="B46" s="19" t="s">
        <v>57</v>
      </c>
      <c r="C46" s="19"/>
      <c r="D46" s="12">
        <f>D47</f>
        <v>5528.45</v>
      </c>
      <c r="E46" s="12">
        <f>E47</f>
        <v>44100</v>
      </c>
      <c r="F46" s="12">
        <f>F47</f>
        <v>43200</v>
      </c>
      <c r="G46" s="43"/>
    </row>
    <row r="47" spans="1:7" ht="40.5" customHeight="1">
      <c r="A47" s="24" t="s">
        <v>140</v>
      </c>
      <c r="B47" s="17" t="s">
        <v>59</v>
      </c>
      <c r="C47" s="17"/>
      <c r="D47" s="12">
        <v>5528.45</v>
      </c>
      <c r="E47" s="18">
        <v>44100</v>
      </c>
      <c r="F47" s="18">
        <v>43200</v>
      </c>
      <c r="G47" s="43"/>
    </row>
    <row r="48" spans="1:7" ht="39.75" customHeight="1">
      <c r="A48" s="24" t="s">
        <v>141</v>
      </c>
      <c r="B48" s="17" t="s">
        <v>61</v>
      </c>
      <c r="C48" s="17"/>
      <c r="D48" s="12">
        <v>0</v>
      </c>
      <c r="E48" s="18">
        <v>0</v>
      </c>
      <c r="F48" s="18">
        <v>0</v>
      </c>
      <c r="G48" s="43"/>
    </row>
    <row r="49" spans="1:7" ht="36" customHeight="1" hidden="1">
      <c r="A49" s="22" t="s">
        <v>62</v>
      </c>
      <c r="B49" s="19" t="s">
        <v>63</v>
      </c>
      <c r="C49" s="19"/>
      <c r="D49" s="12">
        <f>D50</f>
        <v>0</v>
      </c>
      <c r="E49" s="18"/>
      <c r="F49" s="18"/>
      <c r="G49" s="43"/>
    </row>
    <row r="50" spans="1:7" ht="42.75" customHeight="1" hidden="1">
      <c r="A50" s="14" t="s">
        <v>64</v>
      </c>
      <c r="B50" s="21" t="s">
        <v>65</v>
      </c>
      <c r="C50" s="21"/>
      <c r="D50" s="15">
        <f>D51</f>
        <v>0</v>
      </c>
      <c r="E50" s="18"/>
      <c r="F50" s="18"/>
      <c r="G50" s="43"/>
    </row>
    <row r="51" spans="1:7" ht="57" customHeight="1" hidden="1">
      <c r="A51" s="24" t="s">
        <v>66</v>
      </c>
      <c r="B51" s="17" t="s">
        <v>67</v>
      </c>
      <c r="C51" s="17"/>
      <c r="D51" s="30">
        <v>0</v>
      </c>
      <c r="E51" s="18"/>
      <c r="F51" s="18"/>
      <c r="G51" s="43"/>
    </row>
    <row r="52" spans="1:7" ht="25.5" customHeight="1">
      <c r="A52" s="22" t="s">
        <v>68</v>
      </c>
      <c r="B52" s="19" t="s">
        <v>69</v>
      </c>
      <c r="C52" s="19"/>
      <c r="D52" s="12">
        <v>0</v>
      </c>
      <c r="E52" s="18"/>
      <c r="F52" s="18"/>
      <c r="G52" s="43"/>
    </row>
    <row r="53" spans="1:8" ht="24" customHeight="1">
      <c r="A53" s="22" t="s">
        <v>70</v>
      </c>
      <c r="B53" s="19" t="s">
        <v>71</v>
      </c>
      <c r="C53" s="19"/>
      <c r="D53" s="12">
        <v>34071.55</v>
      </c>
      <c r="E53" s="18"/>
      <c r="F53" s="18"/>
      <c r="G53" s="50"/>
      <c r="H53" s="51"/>
    </row>
    <row r="54" spans="1:8" ht="24" customHeight="1">
      <c r="A54" s="11" t="s">
        <v>72</v>
      </c>
      <c r="B54" s="19" t="s">
        <v>73</v>
      </c>
      <c r="C54" s="19"/>
      <c r="D54" s="12">
        <v>0</v>
      </c>
      <c r="E54" s="18"/>
      <c r="F54" s="18"/>
      <c r="G54" s="50"/>
      <c r="H54" s="51"/>
    </row>
    <row r="55" spans="1:8" ht="24" customHeight="1">
      <c r="A55" s="11" t="s">
        <v>74</v>
      </c>
      <c r="B55" s="31" t="s">
        <v>75</v>
      </c>
      <c r="C55" s="31"/>
      <c r="D55" s="23">
        <f>D56+D70+D69</f>
        <v>55949156.12</v>
      </c>
      <c r="E55" s="23">
        <f>E56+E70</f>
        <v>16737137.79</v>
      </c>
      <c r="F55" s="23">
        <f>F56+F70</f>
        <v>16753126.47</v>
      </c>
      <c r="G55" s="50"/>
      <c r="H55" s="51"/>
    </row>
    <row r="56" spans="1:8" ht="36.75" customHeight="1">
      <c r="A56" s="11" t="s">
        <v>76</v>
      </c>
      <c r="B56" s="31" t="s">
        <v>77</v>
      </c>
      <c r="C56" s="31"/>
      <c r="D56" s="23">
        <f>D57+D59+D60+D64</f>
        <v>55821156.12</v>
      </c>
      <c r="E56" s="23">
        <f>E57+E59+E60+E64</f>
        <v>16737137.79</v>
      </c>
      <c r="F56" s="23">
        <f>F57+F59+F60+F64</f>
        <v>16753126.47</v>
      </c>
      <c r="G56" s="50"/>
      <c r="H56" s="51"/>
    </row>
    <row r="57" spans="1:8" ht="39.75" customHeight="1">
      <c r="A57" s="32" t="s">
        <v>78</v>
      </c>
      <c r="B57" s="29" t="s">
        <v>79</v>
      </c>
      <c r="C57" s="29"/>
      <c r="D57" s="30">
        <f>SUM(D58:D58)</f>
        <v>16786266.4</v>
      </c>
      <c r="E57" s="30">
        <f>SUM(E58:E58)</f>
        <v>16387600</v>
      </c>
      <c r="F57" s="30">
        <f>SUM(F58:F58)</f>
        <v>16388700</v>
      </c>
      <c r="G57" s="50"/>
      <c r="H57" s="51"/>
    </row>
    <row r="58" spans="1:8" ht="41.25" customHeight="1">
      <c r="A58" s="24" t="s">
        <v>142</v>
      </c>
      <c r="B58" s="17" t="s">
        <v>81</v>
      </c>
      <c r="C58" s="17"/>
      <c r="D58" s="12">
        <v>16786266.4</v>
      </c>
      <c r="E58" s="18">
        <v>16387600</v>
      </c>
      <c r="F58" s="18">
        <v>16388700</v>
      </c>
      <c r="G58" s="50"/>
      <c r="H58" s="51"/>
    </row>
    <row r="59" spans="1:8" ht="45" customHeight="1">
      <c r="A59" s="22" t="s">
        <v>82</v>
      </c>
      <c r="B59" s="19" t="s">
        <v>83</v>
      </c>
      <c r="C59" s="19"/>
      <c r="D59" s="23">
        <v>0</v>
      </c>
      <c r="E59" s="18">
        <v>0</v>
      </c>
      <c r="F59" s="18">
        <v>0</v>
      </c>
      <c r="G59" s="50"/>
      <c r="H59" s="51"/>
    </row>
    <row r="60" spans="1:8" ht="45" customHeight="1">
      <c r="A60" s="22" t="s">
        <v>84</v>
      </c>
      <c r="B60" s="19" t="s">
        <v>85</v>
      </c>
      <c r="C60" s="19"/>
      <c r="D60" s="23">
        <f>SUM(D61:D63)</f>
        <v>237249.43</v>
      </c>
      <c r="E60" s="23">
        <f>SUM(E61:E63)</f>
        <v>260062.04</v>
      </c>
      <c r="F60" s="23">
        <f>SUM(F61:F63)</f>
        <v>274950.72</v>
      </c>
      <c r="G60" s="50"/>
      <c r="H60" s="51"/>
    </row>
    <row r="61" spans="1:8" ht="53.25" customHeight="1">
      <c r="A61" s="24" t="s">
        <v>143</v>
      </c>
      <c r="B61" s="52" t="s">
        <v>87</v>
      </c>
      <c r="C61" s="52"/>
      <c r="D61" s="12">
        <v>6152.11</v>
      </c>
      <c r="E61" s="12">
        <v>6262.04</v>
      </c>
      <c r="F61" s="12">
        <v>6350.72</v>
      </c>
      <c r="G61" s="50"/>
      <c r="H61" s="51"/>
    </row>
    <row r="62" spans="1:8" ht="54" customHeight="1">
      <c r="A62" s="24" t="s">
        <v>144</v>
      </c>
      <c r="B62" s="17" t="s">
        <v>89</v>
      </c>
      <c r="C62" s="17"/>
      <c r="D62" s="15">
        <v>8400</v>
      </c>
      <c r="E62" s="15">
        <v>8400</v>
      </c>
      <c r="F62" s="15">
        <v>8400</v>
      </c>
      <c r="G62" s="50"/>
      <c r="H62" s="51"/>
    </row>
    <row r="63" spans="1:8" ht="55.5" customHeight="1">
      <c r="A63" s="24" t="s">
        <v>145</v>
      </c>
      <c r="B63" s="17" t="s">
        <v>91</v>
      </c>
      <c r="C63" s="17"/>
      <c r="D63" s="33">
        <v>222697.32</v>
      </c>
      <c r="E63" s="18">
        <v>245400</v>
      </c>
      <c r="F63" s="18">
        <v>260200</v>
      </c>
      <c r="G63" s="50"/>
      <c r="H63" s="51"/>
    </row>
    <row r="64" spans="1:8" ht="25.5" customHeight="1">
      <c r="A64" s="22" t="s">
        <v>92</v>
      </c>
      <c r="B64" s="19" t="s">
        <v>93</v>
      </c>
      <c r="C64" s="19"/>
      <c r="D64" s="37">
        <f>SUM(D65:D68)</f>
        <v>38797640.29</v>
      </c>
      <c r="E64" s="25">
        <f>SUM(E65:E68)</f>
        <v>89475.75</v>
      </c>
      <c r="F64" s="25">
        <f>SUM(F65:F68)</f>
        <v>89475.75</v>
      </c>
      <c r="G64" s="50"/>
      <c r="H64" s="51"/>
    </row>
    <row r="65" spans="1:8" ht="66.75" customHeight="1" hidden="1">
      <c r="A65" s="16" t="s">
        <v>94</v>
      </c>
      <c r="B65" s="34" t="s">
        <v>95</v>
      </c>
      <c r="C65" s="34"/>
      <c r="D65" s="35"/>
      <c r="E65" s="18"/>
      <c r="F65" s="18"/>
      <c r="G65" s="50"/>
      <c r="H65" s="51"/>
    </row>
    <row r="66" spans="1:8" ht="36" customHeight="1" hidden="1">
      <c r="A66" s="24" t="s">
        <v>96</v>
      </c>
      <c r="B66" s="17" t="s">
        <v>97</v>
      </c>
      <c r="C66" s="17"/>
      <c r="D66" s="35"/>
      <c r="E66" s="18"/>
      <c r="F66" s="18"/>
      <c r="G66" s="50"/>
      <c r="H66" s="51"/>
    </row>
    <row r="67" spans="1:8" ht="83.25" customHeight="1">
      <c r="A67" s="24" t="s">
        <v>146</v>
      </c>
      <c r="B67" s="17" t="s">
        <v>147</v>
      </c>
      <c r="C67" s="17"/>
      <c r="D67" s="25">
        <v>2971018.56</v>
      </c>
      <c r="E67" s="18">
        <v>0</v>
      </c>
      <c r="F67" s="18">
        <v>0</v>
      </c>
      <c r="G67" s="50"/>
      <c r="H67" s="51"/>
    </row>
    <row r="68" spans="1:8" ht="38.25" customHeight="1">
      <c r="A68" s="24" t="s">
        <v>148</v>
      </c>
      <c r="B68" s="17" t="s">
        <v>101</v>
      </c>
      <c r="C68" s="17"/>
      <c r="D68" s="25">
        <v>35826621.73</v>
      </c>
      <c r="E68" s="18">
        <v>89475.75</v>
      </c>
      <c r="F68" s="18">
        <v>89475.75</v>
      </c>
      <c r="G68" s="50"/>
      <c r="H68" s="51"/>
    </row>
    <row r="69" spans="1:8" ht="58.5" customHeight="1">
      <c r="A69" s="22" t="s">
        <v>149</v>
      </c>
      <c r="B69" s="19" t="s">
        <v>150</v>
      </c>
      <c r="C69" s="19"/>
      <c r="D69" s="37">
        <v>128000</v>
      </c>
      <c r="E69" s="18"/>
      <c r="F69" s="18"/>
      <c r="G69" s="50"/>
      <c r="H69" s="51"/>
    </row>
    <row r="70" spans="1:8" ht="22.5" customHeight="1">
      <c r="A70" s="22" t="s">
        <v>102</v>
      </c>
      <c r="B70" s="19" t="s">
        <v>103</v>
      </c>
      <c r="C70" s="19"/>
      <c r="D70" s="23">
        <v>0</v>
      </c>
      <c r="E70" s="18"/>
      <c r="F70" s="18"/>
      <c r="G70" s="50"/>
      <c r="H70" s="51"/>
    </row>
    <row r="71" spans="1:8" ht="22.5" customHeight="1">
      <c r="A71" s="24"/>
      <c r="B71" s="36" t="s">
        <v>104</v>
      </c>
      <c r="C71" s="36"/>
      <c r="D71" s="37">
        <f>SUM(D16+D55)</f>
        <v>63127776.41</v>
      </c>
      <c r="E71" s="37">
        <f>SUM(E16+E55)</f>
        <v>25725674.189999998</v>
      </c>
      <c r="F71" s="37">
        <f>SUM(F16+F55)</f>
        <v>25737122.87</v>
      </c>
      <c r="G71" s="50"/>
      <c r="H71" s="51"/>
    </row>
    <row r="72" spans="1:7" ht="12.75" customHeight="1" hidden="1">
      <c r="A72" s="75" t="s">
        <v>105</v>
      </c>
      <c r="B72" s="75"/>
      <c r="C72" s="75"/>
      <c r="D72" s="75"/>
      <c r="E72" s="75"/>
      <c r="F72" s="75"/>
      <c r="G72" s="43"/>
    </row>
    <row r="73" spans="1:7" ht="62.25" customHeight="1" hidden="1">
      <c r="A73" s="29"/>
      <c r="B73" s="29" t="s">
        <v>106</v>
      </c>
      <c r="C73" s="29"/>
      <c r="D73" s="53">
        <v>4745100</v>
      </c>
      <c r="E73" s="53">
        <v>4935700</v>
      </c>
      <c r="F73" s="53">
        <v>4927100</v>
      </c>
      <c r="G73" s="43"/>
    </row>
    <row r="74" spans="1:7" ht="72.75" customHeight="1" hidden="1">
      <c r="A74" s="29"/>
      <c r="B74" s="29" t="s">
        <v>107</v>
      </c>
      <c r="C74" s="29"/>
      <c r="D74" s="53">
        <v>217800</v>
      </c>
      <c r="E74" s="53">
        <v>215100</v>
      </c>
      <c r="F74" s="53">
        <v>222500</v>
      </c>
      <c r="G74" s="43"/>
    </row>
    <row r="75" spans="1:7" ht="205.5" customHeight="1" hidden="1">
      <c r="A75" s="29"/>
      <c r="B75" s="29" t="s">
        <v>108</v>
      </c>
      <c r="C75" s="29"/>
      <c r="D75" s="53">
        <v>10900</v>
      </c>
      <c r="E75" s="53">
        <v>10900</v>
      </c>
      <c r="F75" s="53">
        <v>10900</v>
      </c>
      <c r="G75" s="43"/>
    </row>
    <row r="76" spans="1:7" ht="241.5" customHeight="1" hidden="1">
      <c r="A76" s="29"/>
      <c r="B76" s="29" t="s">
        <v>109</v>
      </c>
      <c r="C76" s="29"/>
      <c r="D76" s="53">
        <v>16000</v>
      </c>
      <c r="E76" s="53">
        <v>16000</v>
      </c>
      <c r="F76" s="53">
        <v>0</v>
      </c>
      <c r="G76" s="43"/>
    </row>
    <row r="77" spans="1:7" ht="132.75" customHeight="1" hidden="1">
      <c r="A77" s="29"/>
      <c r="B77" s="29" t="s">
        <v>110</v>
      </c>
      <c r="C77" s="29"/>
      <c r="D77" s="53">
        <v>1200</v>
      </c>
      <c r="E77" s="53">
        <v>1200</v>
      </c>
      <c r="F77" s="53">
        <v>1200</v>
      </c>
      <c r="G77" s="43"/>
    </row>
    <row r="78" spans="1:7" ht="97.5" customHeight="1" hidden="1">
      <c r="A78" s="29"/>
      <c r="B78" s="29" t="s">
        <v>111</v>
      </c>
      <c r="C78" s="29"/>
      <c r="D78" s="53">
        <v>50000</v>
      </c>
      <c r="E78" s="53">
        <v>50000</v>
      </c>
      <c r="F78" s="53">
        <v>50000</v>
      </c>
      <c r="G78" s="43"/>
    </row>
    <row r="79" spans="1:7" ht="132.75" customHeight="1" hidden="1">
      <c r="A79" s="29"/>
      <c r="B79" s="29" t="s">
        <v>112</v>
      </c>
      <c r="C79" s="29"/>
      <c r="D79" s="53">
        <v>301600</v>
      </c>
      <c r="E79" s="53">
        <v>0</v>
      </c>
      <c r="F79" s="53"/>
      <c r="G79" s="43"/>
    </row>
    <row r="80" spans="1:7" ht="165.75" customHeight="1" hidden="1">
      <c r="A80" s="29"/>
      <c r="B80" s="29" t="s">
        <v>113</v>
      </c>
      <c r="C80" s="29"/>
      <c r="D80" s="53">
        <v>2100000</v>
      </c>
      <c r="E80" s="53">
        <v>0</v>
      </c>
      <c r="F80" s="53"/>
      <c r="G80" s="43"/>
    </row>
    <row r="81" spans="1:7" ht="132.75" customHeight="1" hidden="1">
      <c r="A81" s="29"/>
      <c r="B81" s="29" t="s">
        <v>114</v>
      </c>
      <c r="C81" s="29"/>
      <c r="D81" s="53">
        <v>0</v>
      </c>
      <c r="E81" s="53">
        <v>300000</v>
      </c>
      <c r="F81" s="53">
        <v>300000</v>
      </c>
      <c r="G81" s="43"/>
    </row>
    <row r="82" spans="1:6" ht="18.75" customHeight="1" hidden="1">
      <c r="A82" s="42"/>
      <c r="B82" s="16"/>
      <c r="C82" s="16"/>
      <c r="D82" s="54">
        <f>SUM(D73:D81)</f>
        <v>7442600</v>
      </c>
      <c r="E82" s="54">
        <f>SUM(E73:E81)</f>
        <v>5528900</v>
      </c>
      <c r="F82" s="54">
        <f>SUM(F73:F81)</f>
        <v>5511700</v>
      </c>
    </row>
    <row r="83" spans="1:6" ht="18.75" hidden="1">
      <c r="A83" s="8"/>
      <c r="B83" s="42"/>
      <c r="C83" s="42"/>
      <c r="D83" s="8"/>
      <c r="E83" s="8"/>
      <c r="F83" s="8"/>
    </row>
    <row r="84" spans="1:6" ht="18.75" hidden="1">
      <c r="A84" s="8"/>
      <c r="B84" s="42"/>
      <c r="C84" s="42"/>
      <c r="D84" s="41">
        <f>D78+D77+D76+D81</f>
        <v>67200</v>
      </c>
      <c r="E84" s="41">
        <f>E78+E77+E76+E81</f>
        <v>367200</v>
      </c>
      <c r="F84" s="41">
        <f>F78+F77+F76+F81</f>
        <v>351200</v>
      </c>
    </row>
    <row r="85" spans="1:6" ht="18.75" hidden="1">
      <c r="A85" s="8"/>
      <c r="B85" s="42"/>
      <c r="C85" s="42"/>
      <c r="D85" s="8"/>
      <c r="E85" s="8"/>
      <c r="F85" s="8"/>
    </row>
    <row r="86" spans="1:6" ht="18.75" hidden="1">
      <c r="A86" s="8"/>
      <c r="B86" s="42"/>
      <c r="C86" s="42"/>
      <c r="D86" s="8"/>
      <c r="E86" s="8"/>
      <c r="F86" s="8"/>
    </row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</sheetData>
  <sheetProtection selectLockedCells="1" selectUnlockedCells="1"/>
  <mergeCells count="11">
    <mergeCell ref="A72:F72"/>
    <mergeCell ref="A7:D7"/>
    <mergeCell ref="A8:D8"/>
    <mergeCell ref="A9:D9"/>
    <mergeCell ref="A11:A14"/>
    <mergeCell ref="B11:B14"/>
    <mergeCell ref="C11:C14"/>
    <mergeCell ref="D11:F12"/>
    <mergeCell ref="D13:D14"/>
    <mergeCell ref="E13:E14"/>
    <mergeCell ref="F13:F14"/>
  </mergeCells>
  <printOptions/>
  <pageMargins left="0.7083333333333334" right="0.11805555555555555" top="0.15763888888888888" bottom="0.15763888888888888" header="0.5118055555555555" footer="0.5118055555555555"/>
  <pageSetup fitToHeight="4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2022-01-10T10:57:31Z</cp:lastPrinted>
  <dcterms:modified xsi:type="dcterms:W3CDTF">2022-01-10T10:58:21Z</dcterms:modified>
  <cp:category/>
  <cp:version/>
  <cp:contentType/>
  <cp:contentStatus/>
</cp:coreProperties>
</file>